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jkiel\Dropbox\Ports-to-Plains\Interstate 27\I-27 Shared Folder\REMI\Final Reports\"/>
    </mc:Choice>
  </mc:AlternateContent>
  <xr:revisionPtr revIDLastSave="0" documentId="8_{D2F598CA-768A-4CAE-A0B3-71855B93E51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Nine-State Summar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4" i="1" l="1"/>
  <c r="E59" i="1"/>
  <c r="D59" i="1"/>
  <c r="C59" i="1"/>
  <c r="F49" i="1"/>
  <c r="E49" i="1"/>
  <c r="D49" i="1"/>
  <c r="C49" i="1"/>
  <c r="I14" i="1"/>
  <c r="H14" i="1"/>
  <c r="G14" i="1"/>
  <c r="F14" i="1"/>
  <c r="E14" i="1"/>
  <c r="C14" i="1"/>
  <c r="B14" i="1"/>
  <c r="F39" i="1"/>
  <c r="E39" i="1"/>
  <c r="D39" i="1"/>
  <c r="C39" i="1"/>
  <c r="C26" i="1"/>
  <c r="B26" i="1"/>
  <c r="D72" i="1"/>
  <c r="B72" i="1"/>
  <c r="D13" i="1"/>
  <c r="D12" i="1"/>
  <c r="D11" i="1"/>
  <c r="D10" i="1"/>
  <c r="D9" i="1"/>
  <c r="D8" i="1"/>
  <c r="D7" i="1"/>
  <c r="D6" i="1"/>
  <c r="D5" i="1"/>
  <c r="D14" i="1" l="1"/>
</calcChain>
</file>

<file path=xl/sharedStrings.xml><?xml version="1.0" encoding="utf-8"?>
<sst xmlns="http://schemas.openxmlformats.org/spreadsheetml/2006/main" count="127" uniqueCount="61">
  <si>
    <t>Economic Impact of Corridor Investment &amp; Long-Run Transportation Efficiency - Nine-State Corridor</t>
  </si>
  <si>
    <t>Construction Phase</t>
  </si>
  <si>
    <t>State</t>
  </si>
  <si>
    <t>Corridor Miles</t>
  </si>
  <si>
    <t>Avg. Cost per Mile ($M)</t>
  </si>
  <si>
    <t>Estimated Construction Cost ($M)</t>
  </si>
  <si>
    <t>Economic Output ($B)</t>
  </si>
  <si>
    <t>Total Jobs Supported</t>
  </si>
  <si>
    <t>Direct Jobs</t>
  </si>
  <si>
    <t>Indirect Jobs</t>
  </si>
  <si>
    <t>Induced Jobs</t>
  </si>
  <si>
    <t>State Tax Revenue ($B)</t>
  </si>
  <si>
    <t>Colorado</t>
  </si>
  <si>
    <t>Montana</t>
  </si>
  <si>
    <t>Nebraska</t>
  </si>
  <si>
    <t>New Mexico</t>
  </si>
  <si>
    <t>North Dakota</t>
  </si>
  <si>
    <t>Oklahoma</t>
  </si>
  <si>
    <t>South Dakota</t>
  </si>
  <si>
    <t>Texas</t>
  </si>
  <si>
    <t>Wyoming</t>
  </si>
  <si>
    <t>Operations Phase - Transportation Efficiency (Sustained Gain Over Baseline)</t>
  </si>
  <si>
    <t>Year</t>
  </si>
  <si>
    <t>Total Employment (jobs)</t>
  </si>
  <si>
    <t>Population (persons)</t>
  </si>
  <si>
    <t>Economic Output ($B, fixed 2025)</t>
  </si>
  <si>
    <t>Tax Revenue ($B/year)</t>
  </si>
  <si>
    <t>Planning Horizon</t>
  </si>
  <si>
    <t>2055-2080</t>
  </si>
  <si>
    <t>Operations Phase Summary</t>
  </si>
  <si>
    <t>Peak Employment</t>
  </si>
  <si>
    <t>Peak Year</t>
  </si>
  <si>
    <t>Employment Distribution - Operations Phase</t>
  </si>
  <si>
    <t>Industry</t>
  </si>
  <si>
    <t>Health care and social assistance</t>
  </si>
  <si>
    <t>State and local government</t>
  </si>
  <si>
    <t>Retail trade</t>
  </si>
  <si>
    <t>Construction</t>
  </si>
  <si>
    <t>Manufacturing</t>
  </si>
  <si>
    <t>Accommodation and food services</t>
  </si>
  <si>
    <t>Transportation and warehousing</t>
  </si>
  <si>
    <t>Professional, scientific, and technical services</t>
  </si>
  <si>
    <t>Real estate and rental and leasing</t>
  </si>
  <si>
    <t>Finance and insurance</t>
  </si>
  <si>
    <t>Other services (except public administration)</t>
  </si>
  <si>
    <t>Administrative and support services</t>
  </si>
  <si>
    <t>Wholesale trade</t>
  </si>
  <si>
    <t>Arts, entertainment, and recreation</t>
  </si>
  <si>
    <t>Educational services; private</t>
  </si>
  <si>
    <t>Information</t>
  </si>
  <si>
    <t>Other/unlabeled sectors</t>
  </si>
  <si>
    <t>Additional Construction Measures</t>
  </si>
  <si>
    <t>Gross Domestic Product ($M, fixed local 2024)</t>
  </si>
  <si>
    <t>Personal Income ($M)</t>
  </si>
  <si>
    <t>Source notes: Proseris/REMI simulation results and supplied state one-pagers. Construction cost per mile is a preliminary Ports to Plains Alliance planning assumption, not a REMI model output. Operations economic output and tax revenue have been normalized to billions for comparison. Employment shares reflect clearly labeled categories; residual or unreadable small blocks are grouped as Other/unlabeled sectors.</t>
  </si>
  <si>
    <t>Cumulative State Tax Revenue ($B)</t>
  </si>
  <si>
    <t>TOTALS</t>
  </si>
  <si>
    <t>Totals</t>
  </si>
  <si>
    <t>2050 Totals</t>
  </si>
  <si>
    <t>2070 Totals</t>
  </si>
  <si>
    <t>2080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</si>
</sst>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(* #,##0.00_);_(* \(#,##0.00\);_(* &quot;-&quot;??_);_(@_)"/>
    <numFmt numFmtId="164" formatCode="\$0.0000"/>
    <numFmt numFmtId="167" formatCode="\$#,##0.00"/>
    <numFmt numFmtId="168" formatCode="0.00\x"/>
    <numFmt numFmtId="169" formatCode="\$0.00000"/>
    <numFmt numFmtId="170" formatCode="#,##0;[Red]\-#,##0"/>
    <numFmt numFmtId="174" formatCode="0.0%"/>
    <numFmt numFmtId="175" formatCode="\$0.0000;[Red]\-\$0.0000"/>
    <numFmt numFmtId="179" formatCode="_(* #,##0_);_(* \(#,##0\);_(* &quot;-&quot;??_);_(@_)"/>
    <numFmt numFmtId="180" formatCode="&quot;$&quot;#,##0.00"/>
    <numFmt numFmtId="187" formatCode="&quot;$&quot;#,##0.0000"/>
  </numFmts>
  <fonts count="9" x14ac:knownFonts="1">
    <font>
      <sz val="11"/>
      <color theme="1"/>
      <name val="Aptos Narrow"/>
    </font>
    <font>
      <b/>
      <sz val="16"/>
      <color rgb="FFFFFFFF"/>
      <name val="Aptos"/>
      <family val="2"/>
    </font>
    <font>
      <sz val="11"/>
      <color theme="1"/>
      <name val="Aptos"/>
      <family val="2"/>
    </font>
    <font>
      <b/>
      <sz val="12"/>
      <color rgb="FFFFFFFF"/>
      <name val="Aptos"/>
      <family val="2"/>
    </font>
    <font>
      <b/>
      <sz val="11"/>
      <color rgb="FF17365D"/>
      <name val="Aptos"/>
      <family val="2"/>
    </font>
    <font>
      <b/>
      <sz val="11"/>
      <color rgb="FF1F4E78"/>
      <name val="Aptos"/>
      <family val="2"/>
    </font>
    <font>
      <i/>
      <sz val="9"/>
      <color rgb="FF5B6573"/>
      <name val="Aptos"/>
      <family val="2"/>
    </font>
    <font>
      <sz val="11"/>
      <color theme="1"/>
      <name val="Aptos Narrow"/>
      <family val="2"/>
    </font>
    <font>
      <b/>
      <sz val="11"/>
      <color theme="1"/>
      <name val="Aptos"/>
      <family val="2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EAF2F8"/>
      </patternFill>
    </fill>
    <fill>
      <patternFill patternType="solid">
        <fgColor rgb="FFF3F5F7"/>
      </patternFill>
    </fill>
    <fill>
      <patternFill patternType="solid">
        <fgColor theme="7" tint="0.39997558519241921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AAB7C4"/>
      </top>
      <bottom style="thin">
        <color rgb="FFAAB7C4"/>
      </bottom>
      <diagonal/>
    </border>
    <border>
      <left/>
      <right style="thin">
        <color rgb="FFAAB7C4"/>
      </right>
      <top style="thin">
        <color rgb="FFAAB7C4"/>
      </top>
      <bottom style="thin">
        <color rgb="FFAAB7C4"/>
      </bottom>
      <diagonal/>
    </border>
    <border>
      <left/>
      <right/>
      <top/>
      <bottom style="thin">
        <color rgb="FFD9E1E8"/>
      </bottom>
      <diagonal/>
    </border>
    <border>
      <left/>
      <right/>
      <top style="thin">
        <color rgb="FFD9E1E8"/>
      </top>
      <bottom style="thin">
        <color rgb="FFD9E1E8"/>
      </bottom>
      <diagonal/>
    </border>
    <border>
      <left/>
      <right/>
      <top style="thin">
        <color rgb="FFD9E1E8"/>
      </top>
      <bottom style="thin">
        <color rgb="FFAAB7C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0" applyFont="1"/>
    <xf numFmtId="0" fontId="3" fillId="3" borderId="0" xfId="0" applyFont="1" applyFill="1" applyAlignment="1">
      <alignment vertical="center"/>
    </xf>
    <xf numFmtId="0" fontId="4" fillId="4" borderId="1" xfId="0" applyFont="1" applyFill="1" applyBorder="1" applyAlignment="1">
      <alignment wrapText="1"/>
    </xf>
    <xf numFmtId="0" fontId="4" fillId="4" borderId="2" xfId="0" applyFont="1" applyFill="1" applyBorder="1" applyAlignment="1">
      <alignment wrapText="1"/>
    </xf>
    <xf numFmtId="0" fontId="2" fillId="5" borderId="3" xfId="0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1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6" fillId="6" borderId="0" xfId="0" applyFont="1" applyFill="1" applyAlignment="1">
      <alignment vertical="center" wrapText="1"/>
    </xf>
    <xf numFmtId="0" fontId="4" fillId="4" borderId="6" xfId="0" applyFont="1" applyFill="1" applyBorder="1" applyAlignment="1">
      <alignment wrapText="1"/>
    </xf>
    <xf numFmtId="0" fontId="2" fillId="5" borderId="6" xfId="0" applyFont="1" applyFill="1" applyBorder="1"/>
    <xf numFmtId="164" fontId="2" fillId="5" borderId="6" xfId="0" applyNumberFormat="1" applyFont="1" applyFill="1" applyBorder="1"/>
    <xf numFmtId="3" fontId="2" fillId="5" borderId="6" xfId="0" applyNumberFormat="1" applyFont="1" applyFill="1" applyBorder="1"/>
    <xf numFmtId="1" fontId="2" fillId="5" borderId="6" xfId="0" applyNumberFormat="1" applyFont="1" applyFill="1" applyBorder="1"/>
    <xf numFmtId="0" fontId="2" fillId="0" borderId="6" xfId="0" applyFont="1" applyBorder="1"/>
    <xf numFmtId="0" fontId="2" fillId="5" borderId="6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 wrapText="1"/>
    </xf>
    <xf numFmtId="0" fontId="4" fillId="4" borderId="6" xfId="0" applyFont="1" applyFill="1" applyBorder="1" applyAlignment="1">
      <alignment horizontal="right" wrapText="1"/>
    </xf>
    <xf numFmtId="167" fontId="2" fillId="5" borderId="6" xfId="0" applyNumberFormat="1" applyFont="1" applyFill="1" applyBorder="1"/>
    <xf numFmtId="167" fontId="5" fillId="5" borderId="6" xfId="0" applyNumberFormat="1" applyFont="1" applyFill="1" applyBorder="1"/>
    <xf numFmtId="169" fontId="2" fillId="5" borderId="6" xfId="0" applyNumberFormat="1" applyFont="1" applyFill="1" applyBorder="1"/>
    <xf numFmtId="1" fontId="2" fillId="0" borderId="6" xfId="0" applyNumberFormat="1" applyFont="1" applyBorder="1" applyAlignment="1">
      <alignment horizontal="center"/>
    </xf>
    <xf numFmtId="170" fontId="2" fillId="0" borderId="6" xfId="0" applyNumberFormat="1" applyFont="1" applyBorder="1"/>
    <xf numFmtId="175" fontId="2" fillId="0" borderId="6" xfId="0" applyNumberFormat="1" applyFont="1" applyBorder="1"/>
    <xf numFmtId="0" fontId="0" fillId="0" borderId="0" xfId="0" applyAlignment="1">
      <alignment vertical="center"/>
    </xf>
    <xf numFmtId="0" fontId="8" fillId="0" borderId="6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3" fontId="8" fillId="0" borderId="0" xfId="0" applyNumberFormat="1" applyFont="1" applyBorder="1" applyAlignment="1">
      <alignment vertical="center"/>
    </xf>
    <xf numFmtId="167" fontId="8" fillId="0" borderId="0" xfId="0" applyNumberFormat="1" applyFont="1" applyBorder="1" applyAlignment="1">
      <alignment vertical="center"/>
    </xf>
    <xf numFmtId="180" fontId="8" fillId="0" borderId="0" xfId="0" applyNumberFormat="1" applyFont="1" applyBorder="1" applyAlignment="1">
      <alignment vertical="center"/>
    </xf>
    <xf numFmtId="0" fontId="4" fillId="4" borderId="0" xfId="0" applyFont="1" applyFill="1" applyBorder="1" applyAlignment="1">
      <alignment horizontal="right" wrapText="1"/>
    </xf>
    <xf numFmtId="168" fontId="2" fillId="5" borderId="0" xfId="0" applyNumberFormat="1" applyFont="1" applyFill="1" applyBorder="1"/>
    <xf numFmtId="0" fontId="2" fillId="0" borderId="0" xfId="0" applyFont="1" applyBorder="1"/>
    <xf numFmtId="1" fontId="2" fillId="0" borderId="6" xfId="0" applyNumberFormat="1" applyFont="1" applyBorder="1" applyAlignment="1">
      <alignment horizontal="center" vertical="center"/>
    </xf>
    <xf numFmtId="170" fontId="8" fillId="0" borderId="6" xfId="0" applyNumberFormat="1" applyFont="1" applyBorder="1" applyAlignment="1">
      <alignment vertical="center"/>
    </xf>
    <xf numFmtId="187" fontId="8" fillId="0" borderId="6" xfId="0" applyNumberFormat="1" applyFont="1" applyBorder="1" applyAlignment="1">
      <alignment vertical="center"/>
    </xf>
    <xf numFmtId="0" fontId="4" fillId="4" borderId="0" xfId="0" applyFont="1" applyFill="1" applyBorder="1" applyAlignment="1">
      <alignment wrapText="1"/>
    </xf>
    <xf numFmtId="0" fontId="4" fillId="4" borderId="0" xfId="0" applyFont="1" applyFill="1" applyBorder="1" applyAlignment="1">
      <alignment wrapText="1"/>
    </xf>
    <xf numFmtId="3" fontId="2" fillId="0" borderId="0" xfId="0" applyNumberFormat="1" applyFont="1" applyBorder="1"/>
    <xf numFmtId="167" fontId="2" fillId="0" borderId="0" xfId="0" applyNumberFormat="1" applyFont="1" applyBorder="1"/>
    <xf numFmtId="170" fontId="8" fillId="0" borderId="0" xfId="0" applyNumberFormat="1" applyFont="1" applyBorder="1" applyAlignment="1">
      <alignment vertical="center"/>
    </xf>
    <xf numFmtId="167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187" fontId="8" fillId="0" borderId="0" xfId="0" applyNumberFormat="1" applyFont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174" fontId="2" fillId="0" borderId="6" xfId="0" applyNumberFormat="1" applyFont="1" applyBorder="1"/>
    <xf numFmtId="174" fontId="2" fillId="0" borderId="0" xfId="0" applyNumberFormat="1" applyFont="1"/>
    <xf numFmtId="0" fontId="8" fillId="7" borderId="6" xfId="0" applyFont="1" applyFill="1" applyBorder="1"/>
    <xf numFmtId="164" fontId="8" fillId="7" borderId="6" xfId="0" applyNumberFormat="1" applyFont="1" applyFill="1" applyBorder="1"/>
    <xf numFmtId="0" fontId="8" fillId="7" borderId="6" xfId="0" applyFont="1" applyFill="1" applyBorder="1" applyAlignment="1">
      <alignment horizontal="center"/>
    </xf>
    <xf numFmtId="179" fontId="8" fillId="7" borderId="6" xfId="1" applyNumberFormat="1" applyFont="1" applyFill="1" applyBorder="1"/>
    <xf numFmtId="1" fontId="8" fillId="7" borderId="6" xfId="0" applyNumberFormat="1" applyFont="1" applyFill="1" applyBorder="1"/>
    <xf numFmtId="0" fontId="8" fillId="7" borderId="6" xfId="0" applyFont="1" applyFill="1" applyBorder="1" applyAlignment="1">
      <alignment vertical="center"/>
    </xf>
    <xf numFmtId="1" fontId="2" fillId="7" borderId="6" xfId="0" applyNumberFormat="1" applyFont="1" applyFill="1" applyBorder="1" applyAlignment="1">
      <alignment horizontal="center" vertical="center"/>
    </xf>
    <xf numFmtId="170" fontId="8" fillId="7" borderId="6" xfId="0" applyNumberFormat="1" applyFont="1" applyFill="1" applyBorder="1" applyAlignment="1">
      <alignment vertical="center"/>
    </xf>
    <xf numFmtId="187" fontId="8" fillId="7" borderId="6" xfId="0" applyNumberFormat="1" applyFont="1" applyFill="1" applyBorder="1" applyAlignment="1">
      <alignment vertical="center"/>
    </xf>
    <xf numFmtId="3" fontId="8" fillId="7" borderId="6" xfId="0" applyNumberFormat="1" applyFont="1" applyFill="1" applyBorder="1" applyAlignment="1">
      <alignment vertical="center"/>
    </xf>
    <xf numFmtId="167" fontId="8" fillId="7" borderId="6" xfId="0" applyNumberFormat="1" applyFont="1" applyFill="1" applyBorder="1" applyAlignment="1">
      <alignment vertical="center"/>
    </xf>
    <xf numFmtId="180" fontId="8" fillId="7" borderId="6" xfId="0" applyNumberFormat="1" applyFont="1" applyFill="1" applyBorder="1" applyAlignment="1">
      <alignment vertical="center"/>
    </xf>
    <xf numFmtId="164" fontId="8" fillId="7" borderId="6" xfId="0" applyNumberFormat="1" applyFont="1" applyFill="1" applyBorder="1" applyAlignment="1">
      <alignment vertical="center"/>
    </xf>
    <xf numFmtId="167" fontId="8" fillId="7" borderId="6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8"/>
  <sheetViews>
    <sheetView showGridLines="0" tabSelected="1" workbookViewId="0">
      <selection activeCell="A26" sqref="A26:C26"/>
    </sheetView>
  </sheetViews>
  <sheetFormatPr defaultRowHeight="14.5" x14ac:dyDescent="0.35"/>
  <cols>
    <col min="1" max="1" width="41.08984375" customWidth="1"/>
    <col min="2" max="2" width="11.36328125" customWidth="1"/>
    <col min="3" max="3" width="12.6328125" customWidth="1"/>
    <col min="4" max="4" width="13.36328125" customWidth="1"/>
    <col min="5" max="5" width="10.26953125" customWidth="1"/>
    <col min="6" max="6" width="11.7265625" customWidth="1"/>
    <col min="7" max="7" width="11.36328125" customWidth="1"/>
    <col min="8" max="8" width="12.90625" customWidth="1"/>
    <col min="9" max="9" width="9.08984375" customWidth="1"/>
    <col min="10" max="10" width="10.7265625" customWidth="1"/>
  </cols>
  <sheetData>
    <row r="1" spans="1:10" ht="30" customHeight="1" x14ac:dyDescent="0.3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6" x14ac:dyDescent="0.35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</row>
    <row r="4" spans="1:10" ht="48" customHeight="1" x14ac:dyDescent="0.35">
      <c r="A4" s="11" t="s">
        <v>2</v>
      </c>
      <c r="B4" s="19" t="s">
        <v>3</v>
      </c>
      <c r="C4" s="19" t="s">
        <v>4</v>
      </c>
      <c r="D4" s="19" t="s">
        <v>5</v>
      </c>
      <c r="E4" s="19" t="s">
        <v>6</v>
      </c>
      <c r="F4" s="19" t="s">
        <v>7</v>
      </c>
      <c r="G4" s="19" t="s">
        <v>8</v>
      </c>
      <c r="H4" s="19" t="s">
        <v>9</v>
      </c>
      <c r="I4" s="19" t="s">
        <v>10</v>
      </c>
      <c r="J4" s="19" t="s">
        <v>11</v>
      </c>
    </row>
    <row r="5" spans="1:10" ht="12.5" customHeight="1" x14ac:dyDescent="0.35">
      <c r="A5" s="12" t="s">
        <v>12</v>
      </c>
      <c r="B5" s="14">
        <v>235</v>
      </c>
      <c r="C5" s="20">
        <v>56.7</v>
      </c>
      <c r="D5" s="21">
        <f t="shared" ref="D5:D13" si="0">B5*C5</f>
        <v>13324.5</v>
      </c>
      <c r="E5" s="22">
        <v>34.938600000000001</v>
      </c>
      <c r="F5" s="14">
        <v>150062.07999999999</v>
      </c>
      <c r="G5" s="14">
        <v>65433.64</v>
      </c>
      <c r="H5" s="14">
        <v>10315.530000000001</v>
      </c>
      <c r="I5" s="14">
        <v>74312.91</v>
      </c>
      <c r="J5" s="13">
        <v>1.66</v>
      </c>
    </row>
    <row r="6" spans="1:10" ht="12.5" customHeight="1" x14ac:dyDescent="0.35">
      <c r="A6" s="12" t="s">
        <v>13</v>
      </c>
      <c r="B6" s="14">
        <v>85</v>
      </c>
      <c r="C6" s="20">
        <v>25.15</v>
      </c>
      <c r="D6" s="21">
        <f t="shared" si="0"/>
        <v>2137.75</v>
      </c>
      <c r="E6" s="22">
        <v>5.2750700000000004</v>
      </c>
      <c r="F6" s="14">
        <v>25250.29</v>
      </c>
      <c r="G6" s="14">
        <v>13822.33</v>
      </c>
      <c r="H6" s="14">
        <v>1468.47</v>
      </c>
      <c r="I6" s="14">
        <v>9959.48</v>
      </c>
      <c r="J6" s="13">
        <v>0.36609999999999998</v>
      </c>
    </row>
    <row r="7" spans="1:10" ht="12.5" customHeight="1" x14ac:dyDescent="0.35">
      <c r="A7" s="12" t="s">
        <v>14</v>
      </c>
      <c r="B7" s="14">
        <v>221</v>
      </c>
      <c r="C7" s="20">
        <v>15.3</v>
      </c>
      <c r="D7" s="21">
        <f t="shared" si="0"/>
        <v>3381.3</v>
      </c>
      <c r="E7" s="22">
        <v>5.82362</v>
      </c>
      <c r="F7" s="14">
        <v>29164.59</v>
      </c>
      <c r="G7" s="14">
        <v>16409.89</v>
      </c>
      <c r="H7" s="14">
        <v>1774.51</v>
      </c>
      <c r="I7" s="14">
        <v>10980.19</v>
      </c>
      <c r="J7" s="13">
        <v>0.25540000000000002</v>
      </c>
    </row>
    <row r="8" spans="1:10" ht="12.5" customHeight="1" x14ac:dyDescent="0.35">
      <c r="A8" s="12" t="s">
        <v>15</v>
      </c>
      <c r="B8" s="14">
        <v>92</v>
      </c>
      <c r="C8" s="20">
        <v>39.590000000000003</v>
      </c>
      <c r="D8" s="21">
        <f t="shared" si="0"/>
        <v>3642.28</v>
      </c>
      <c r="E8" s="22">
        <v>7.9143600000000003</v>
      </c>
      <c r="F8" s="14">
        <v>39624.14</v>
      </c>
      <c r="G8" s="14">
        <v>23894.37</v>
      </c>
      <c r="H8" s="14">
        <v>2196.0100000000002</v>
      </c>
      <c r="I8" s="14">
        <v>13533.76</v>
      </c>
      <c r="J8" s="13">
        <v>0.58550000000000002</v>
      </c>
    </row>
    <row r="9" spans="1:10" ht="12.5" customHeight="1" x14ac:dyDescent="0.35">
      <c r="A9" s="12" t="s">
        <v>16</v>
      </c>
      <c r="B9" s="14">
        <v>197</v>
      </c>
      <c r="C9" s="20">
        <v>16.510000000000002</v>
      </c>
      <c r="D9" s="21">
        <f t="shared" si="0"/>
        <v>3252.4700000000003</v>
      </c>
      <c r="E9" s="22">
        <v>7.5076900000000002</v>
      </c>
      <c r="F9" s="14">
        <v>30112.93</v>
      </c>
      <c r="G9" s="14">
        <v>17668.36</v>
      </c>
      <c r="H9" s="14">
        <v>1831.48</v>
      </c>
      <c r="I9" s="14">
        <v>10613.09</v>
      </c>
      <c r="J9" s="13">
        <v>0.5917</v>
      </c>
    </row>
    <row r="10" spans="1:10" ht="12.5" customHeight="1" x14ac:dyDescent="0.35">
      <c r="A10" s="12" t="s">
        <v>17</v>
      </c>
      <c r="B10" s="14">
        <v>34</v>
      </c>
      <c r="C10" s="20">
        <v>34.04</v>
      </c>
      <c r="D10" s="21">
        <f t="shared" si="0"/>
        <v>1157.3599999999999</v>
      </c>
      <c r="E10" s="22">
        <v>2.12758</v>
      </c>
      <c r="F10" s="14">
        <v>12968.51</v>
      </c>
      <c r="G10" s="14">
        <v>8034.16</v>
      </c>
      <c r="H10" s="14">
        <v>753.49</v>
      </c>
      <c r="I10" s="14">
        <v>4180.87</v>
      </c>
      <c r="J10" s="13">
        <v>0.11670999999999999</v>
      </c>
    </row>
    <row r="11" spans="1:10" ht="12.5" customHeight="1" x14ac:dyDescent="0.35">
      <c r="A11" s="12" t="s">
        <v>18</v>
      </c>
      <c r="B11" s="14">
        <v>195</v>
      </c>
      <c r="C11" s="20">
        <v>28.6</v>
      </c>
      <c r="D11" s="21">
        <f t="shared" si="0"/>
        <v>5577</v>
      </c>
      <c r="E11" s="22">
        <v>11.706770000000001</v>
      </c>
      <c r="F11" s="14">
        <v>60516.73</v>
      </c>
      <c r="G11" s="14">
        <v>36381.39</v>
      </c>
      <c r="H11" s="14">
        <v>3443.85</v>
      </c>
      <c r="I11" s="14">
        <v>20691.5</v>
      </c>
      <c r="J11" s="13">
        <v>0.57609999999999995</v>
      </c>
    </row>
    <row r="12" spans="1:10" ht="12.5" customHeight="1" x14ac:dyDescent="0.35">
      <c r="A12" s="12" t="s">
        <v>19</v>
      </c>
      <c r="B12" s="14">
        <v>920</v>
      </c>
      <c r="C12" s="20">
        <v>45.8</v>
      </c>
      <c r="D12" s="21">
        <f t="shared" si="0"/>
        <v>42136</v>
      </c>
      <c r="E12" s="22">
        <v>99.326490000000007</v>
      </c>
      <c r="F12" s="14">
        <v>510287.5</v>
      </c>
      <c r="G12" s="14">
        <v>240266.99</v>
      </c>
      <c r="H12" s="14">
        <v>34662.81</v>
      </c>
      <c r="I12" s="14">
        <v>235357.69</v>
      </c>
      <c r="J12" s="13">
        <v>3.92</v>
      </c>
    </row>
    <row r="13" spans="1:10" ht="12.5" customHeight="1" x14ac:dyDescent="0.35">
      <c r="A13" s="12" t="s">
        <v>20</v>
      </c>
      <c r="B13" s="14">
        <v>70</v>
      </c>
      <c r="C13" s="20">
        <v>12.2</v>
      </c>
      <c r="D13" s="21">
        <f t="shared" si="0"/>
        <v>854</v>
      </c>
      <c r="E13" s="22">
        <v>1.18642</v>
      </c>
      <c r="F13" s="14">
        <v>4993.78</v>
      </c>
      <c r="G13" s="14">
        <v>3242.99</v>
      </c>
      <c r="H13" s="14">
        <v>258.14999999999998</v>
      </c>
      <c r="I13" s="14">
        <v>1492.65</v>
      </c>
      <c r="J13" s="13">
        <v>8.2400000000000001E-2</v>
      </c>
    </row>
    <row r="14" spans="1:10" s="26" customFormat="1" ht="12.5" customHeight="1" x14ac:dyDescent="0.35">
      <c r="A14" s="56" t="s">
        <v>56</v>
      </c>
      <c r="B14" s="60">
        <f>SUM(B5:B13)</f>
        <v>2049</v>
      </c>
      <c r="C14" s="61">
        <f>AVERAGE(C5:C13)</f>
        <v>30.432222222222222</v>
      </c>
      <c r="D14" s="62">
        <f>SUM(D5:D13)</f>
        <v>75462.66</v>
      </c>
      <c r="E14" s="62">
        <f>SUM(E5:E13)</f>
        <v>175.8066</v>
      </c>
      <c r="F14" s="60">
        <f t="shared" ref="F14:I14" si="1">SUM(F5:F13)</f>
        <v>862980.55</v>
      </c>
      <c r="G14" s="60">
        <f t="shared" si="1"/>
        <v>425154.12</v>
      </c>
      <c r="H14" s="60">
        <f t="shared" si="1"/>
        <v>56704.299999999996</v>
      </c>
      <c r="I14" s="60">
        <f t="shared" si="1"/>
        <v>381122.14</v>
      </c>
      <c r="J14" s="63">
        <f>SUM(J5:J13)</f>
        <v>8.1539099999999998</v>
      </c>
    </row>
    <row r="15" spans="1:10" ht="16" x14ac:dyDescent="0.35">
      <c r="A15" s="2" t="s">
        <v>51</v>
      </c>
      <c r="B15" s="2"/>
      <c r="C15" s="2"/>
      <c r="D15" s="47"/>
      <c r="E15" s="47"/>
      <c r="F15" s="47"/>
      <c r="G15" s="1"/>
      <c r="H15" s="1"/>
      <c r="I15" s="1"/>
      <c r="J15" s="1"/>
    </row>
    <row r="16" spans="1:10" ht="70.5" customHeight="1" x14ac:dyDescent="0.35">
      <c r="A16" s="11" t="s">
        <v>2</v>
      </c>
      <c r="B16" s="19" t="s">
        <v>52</v>
      </c>
      <c r="C16" s="19" t="s">
        <v>53</v>
      </c>
      <c r="D16" s="32"/>
      <c r="E16" s="3"/>
      <c r="F16" s="4"/>
      <c r="G16" s="1"/>
      <c r="H16" s="1"/>
      <c r="I16" s="1"/>
      <c r="J16" s="1"/>
    </row>
    <row r="17" spans="1:10" ht="12.5" customHeight="1" x14ac:dyDescent="0.35">
      <c r="A17" s="12" t="s">
        <v>12</v>
      </c>
      <c r="B17" s="20">
        <v>19674.490000000002</v>
      </c>
      <c r="C17" s="20">
        <v>15348.76</v>
      </c>
      <c r="D17" s="33"/>
      <c r="E17" s="5"/>
      <c r="F17" s="5"/>
      <c r="G17" s="1"/>
      <c r="H17" s="1"/>
      <c r="I17" s="1"/>
      <c r="J17" s="1"/>
    </row>
    <row r="18" spans="1:10" ht="12.5" customHeight="1" x14ac:dyDescent="0.35">
      <c r="A18" s="12" t="s">
        <v>13</v>
      </c>
      <c r="B18" s="20">
        <v>2926.61</v>
      </c>
      <c r="C18" s="20">
        <v>2021.78</v>
      </c>
      <c r="D18" s="33"/>
      <c r="E18" s="6"/>
      <c r="F18" s="6"/>
      <c r="G18" s="1"/>
      <c r="H18" s="1"/>
      <c r="I18" s="1"/>
      <c r="J18" s="1"/>
    </row>
    <row r="19" spans="1:10" ht="12.5" customHeight="1" x14ac:dyDescent="0.35">
      <c r="A19" s="12" t="s">
        <v>14</v>
      </c>
      <c r="B19" s="20">
        <v>3211.28</v>
      </c>
      <c r="C19" s="20">
        <v>2155.5500000000002</v>
      </c>
      <c r="D19" s="33"/>
      <c r="E19" s="6"/>
      <c r="F19" s="6"/>
      <c r="G19" s="1"/>
      <c r="H19" s="1"/>
      <c r="I19" s="1"/>
      <c r="J19" s="1"/>
    </row>
    <row r="20" spans="1:10" ht="12.5" customHeight="1" x14ac:dyDescent="0.35">
      <c r="A20" s="12" t="s">
        <v>15</v>
      </c>
      <c r="B20" s="20">
        <v>4398.32</v>
      </c>
      <c r="C20" s="20">
        <v>2955.08</v>
      </c>
      <c r="D20" s="33"/>
      <c r="E20" s="6"/>
      <c r="F20" s="6"/>
      <c r="G20" s="1"/>
      <c r="H20" s="1"/>
      <c r="I20" s="1"/>
      <c r="J20" s="1"/>
    </row>
    <row r="21" spans="1:10" ht="12.5" customHeight="1" x14ac:dyDescent="0.35">
      <c r="A21" s="12" t="s">
        <v>16</v>
      </c>
      <c r="B21" s="20">
        <v>4122.21</v>
      </c>
      <c r="C21" s="20">
        <v>2534.1999999999998</v>
      </c>
      <c r="D21" s="33"/>
      <c r="E21" s="6"/>
      <c r="F21" s="6"/>
      <c r="G21" s="1"/>
      <c r="H21" s="1"/>
      <c r="I21" s="1"/>
      <c r="J21" s="1"/>
    </row>
    <row r="22" spans="1:10" ht="12.5" customHeight="1" x14ac:dyDescent="0.35">
      <c r="A22" s="12" t="s">
        <v>17</v>
      </c>
      <c r="B22" s="20">
        <v>1174.6099999999999</v>
      </c>
      <c r="C22" s="20">
        <v>955.82</v>
      </c>
      <c r="D22" s="33"/>
      <c r="E22" s="6"/>
      <c r="F22" s="6"/>
      <c r="G22" s="1"/>
      <c r="H22" s="1"/>
      <c r="I22" s="1"/>
      <c r="J22" s="1"/>
    </row>
    <row r="23" spans="1:10" ht="12.5" customHeight="1" x14ac:dyDescent="0.35">
      <c r="A23" s="12" t="s">
        <v>18</v>
      </c>
      <c r="B23" s="20">
        <v>6484.68</v>
      </c>
      <c r="C23" s="20">
        <v>5044</v>
      </c>
      <c r="D23" s="33"/>
      <c r="E23" s="6"/>
      <c r="F23" s="6"/>
      <c r="G23" s="1"/>
      <c r="H23" s="1"/>
      <c r="I23" s="1"/>
      <c r="J23" s="1"/>
    </row>
    <row r="24" spans="1:10" ht="12.5" customHeight="1" x14ac:dyDescent="0.35">
      <c r="A24" s="12" t="s">
        <v>19</v>
      </c>
      <c r="B24" s="20">
        <v>55183.48</v>
      </c>
      <c r="C24" s="20">
        <v>44649.82</v>
      </c>
      <c r="D24" s="33"/>
      <c r="E24" s="6"/>
      <c r="F24" s="6"/>
      <c r="G24" s="1"/>
      <c r="H24" s="1"/>
      <c r="I24" s="1"/>
      <c r="J24" s="1"/>
    </row>
    <row r="25" spans="1:10" ht="12.5" customHeight="1" x14ac:dyDescent="0.35">
      <c r="A25" s="12" t="s">
        <v>20</v>
      </c>
      <c r="B25" s="20">
        <v>647.65</v>
      </c>
      <c r="C25" s="20">
        <v>346.01</v>
      </c>
      <c r="D25" s="33"/>
      <c r="E25" s="7"/>
      <c r="F25" s="7"/>
      <c r="G25" s="1"/>
      <c r="H25" s="1"/>
      <c r="I25" s="1"/>
      <c r="J25" s="1"/>
    </row>
    <row r="26" spans="1:10" ht="12.5" customHeight="1" x14ac:dyDescent="0.35">
      <c r="A26" s="51" t="s">
        <v>57</v>
      </c>
      <c r="B26" s="64">
        <f>SUM(B17:B25)</f>
        <v>97823.33</v>
      </c>
      <c r="C26" s="64">
        <f>SUM(C17:C25)</f>
        <v>76011.01999999999</v>
      </c>
      <c r="D26" s="34"/>
      <c r="E26" s="1"/>
      <c r="F26" s="1"/>
      <c r="G26" s="1"/>
      <c r="H26" s="1"/>
      <c r="I26" s="1"/>
      <c r="J26" s="1"/>
    </row>
    <row r="27" spans="1:10" s="26" customFormat="1" ht="12.5" customHeight="1" x14ac:dyDescent="0.35">
      <c r="A27" s="28"/>
      <c r="B27" s="29"/>
      <c r="C27" s="30"/>
      <c r="D27" s="31"/>
      <c r="E27" s="31"/>
      <c r="F27" s="29"/>
      <c r="G27" s="29"/>
      <c r="H27" s="29"/>
      <c r="I27" s="29"/>
      <c r="J27" s="28"/>
    </row>
    <row r="28" spans="1:10" ht="24" customHeight="1" x14ac:dyDescent="0.35">
      <c r="A28" s="2" t="s">
        <v>21</v>
      </c>
      <c r="B28" s="2"/>
      <c r="C28" s="2"/>
      <c r="D28" s="2"/>
      <c r="E28" s="2"/>
      <c r="F28" s="2"/>
      <c r="G28" s="48"/>
      <c r="H28" s="48"/>
      <c r="I28" s="48"/>
      <c r="J28" s="48"/>
    </row>
    <row r="29" spans="1:10" ht="55" customHeight="1" x14ac:dyDescent="0.35">
      <c r="A29" s="11" t="s">
        <v>2</v>
      </c>
      <c r="B29" s="18" t="s">
        <v>22</v>
      </c>
      <c r="C29" s="19" t="s">
        <v>23</v>
      </c>
      <c r="D29" s="19" t="s">
        <v>24</v>
      </c>
      <c r="E29" s="19" t="s">
        <v>25</v>
      </c>
      <c r="F29" s="19" t="s">
        <v>26</v>
      </c>
      <c r="G29" s="38"/>
      <c r="H29" s="38"/>
      <c r="I29" s="39"/>
      <c r="J29" s="39"/>
    </row>
    <row r="30" spans="1:10" ht="12.5" customHeight="1" x14ac:dyDescent="0.35">
      <c r="A30" s="16" t="s">
        <v>12</v>
      </c>
      <c r="B30" s="23">
        <v>2055</v>
      </c>
      <c r="C30" s="24">
        <v>10234</v>
      </c>
      <c r="D30" s="24">
        <v>3820</v>
      </c>
      <c r="E30" s="25">
        <v>3.3820000000000001</v>
      </c>
      <c r="F30" s="25">
        <v>0.157</v>
      </c>
      <c r="G30" s="40"/>
      <c r="H30" s="41"/>
      <c r="I30" s="39"/>
      <c r="J30" s="39"/>
    </row>
    <row r="31" spans="1:10" ht="12.5" customHeight="1" x14ac:dyDescent="0.35">
      <c r="A31" s="16" t="s">
        <v>13</v>
      </c>
      <c r="B31" s="23">
        <v>2055</v>
      </c>
      <c r="C31" s="24">
        <v>-280</v>
      </c>
      <c r="D31" s="24">
        <v>-59</v>
      </c>
      <c r="E31" s="25">
        <v>-0.08</v>
      </c>
      <c r="F31" s="25">
        <v>-5.5999999999999999E-3</v>
      </c>
      <c r="G31" s="40"/>
      <c r="H31" s="41"/>
      <c r="I31" s="39"/>
      <c r="J31" s="39"/>
    </row>
    <row r="32" spans="1:10" ht="12.5" customHeight="1" x14ac:dyDescent="0.35">
      <c r="A32" s="16" t="s">
        <v>14</v>
      </c>
      <c r="B32" s="23">
        <v>2055</v>
      </c>
      <c r="C32" s="24">
        <v>2503</v>
      </c>
      <c r="D32" s="24">
        <v>922</v>
      </c>
      <c r="E32" s="25">
        <v>0.90800000000000003</v>
      </c>
      <c r="F32" s="25">
        <v>2.6100000000000002E-2</v>
      </c>
      <c r="G32" s="40"/>
      <c r="H32" s="41"/>
      <c r="I32" s="39"/>
      <c r="J32" s="39"/>
    </row>
    <row r="33" spans="1:10" ht="12.5" customHeight="1" x14ac:dyDescent="0.35">
      <c r="A33" s="16" t="s">
        <v>15</v>
      </c>
      <c r="B33" s="23">
        <v>2055</v>
      </c>
      <c r="C33" s="24">
        <v>360</v>
      </c>
      <c r="D33" s="24">
        <v>169</v>
      </c>
      <c r="E33" s="25">
        <v>8.6999999999999994E-2</v>
      </c>
      <c r="F33" s="25">
        <v>7.0000000000000001E-3</v>
      </c>
      <c r="G33" s="40"/>
      <c r="H33" s="41"/>
      <c r="I33" s="39"/>
      <c r="J33" s="39"/>
    </row>
    <row r="34" spans="1:10" ht="12.5" customHeight="1" x14ac:dyDescent="0.35">
      <c r="A34" s="16" t="s">
        <v>16</v>
      </c>
      <c r="B34" s="23">
        <v>2055</v>
      </c>
      <c r="C34" s="24">
        <v>1511</v>
      </c>
      <c r="D34" s="24">
        <v>484</v>
      </c>
      <c r="E34" s="25">
        <v>0.45500000000000002</v>
      </c>
      <c r="F34" s="25">
        <v>3.5999999999999997E-2</v>
      </c>
      <c r="G34" s="40"/>
      <c r="H34" s="41"/>
      <c r="I34" s="39"/>
      <c r="J34" s="39"/>
    </row>
    <row r="35" spans="1:10" ht="12.5" customHeight="1" x14ac:dyDescent="0.35">
      <c r="A35" s="16" t="s">
        <v>17</v>
      </c>
      <c r="B35" s="23">
        <v>2055</v>
      </c>
      <c r="C35" s="24">
        <v>767</v>
      </c>
      <c r="D35" s="24">
        <v>246</v>
      </c>
      <c r="E35" s="25">
        <v>0.22500000000000001</v>
      </c>
      <c r="F35" s="25">
        <v>2.6530000000000001E-2</v>
      </c>
      <c r="G35" s="40"/>
      <c r="H35" s="41"/>
      <c r="I35" s="39"/>
      <c r="J35" s="39"/>
    </row>
    <row r="36" spans="1:10" ht="12.5" customHeight="1" x14ac:dyDescent="0.35">
      <c r="A36" s="16" t="s">
        <v>18</v>
      </c>
      <c r="B36" s="23">
        <v>2055</v>
      </c>
      <c r="C36" s="24">
        <v>2403</v>
      </c>
      <c r="D36" s="24">
        <v>739</v>
      </c>
      <c r="E36" s="25">
        <v>0.70799999999999996</v>
      </c>
      <c r="F36" s="25">
        <v>3.5000000000000003E-2</v>
      </c>
      <c r="G36" s="40"/>
      <c r="H36" s="41"/>
      <c r="I36" s="39"/>
      <c r="J36" s="39"/>
    </row>
    <row r="37" spans="1:10" ht="12.5" customHeight="1" x14ac:dyDescent="0.35">
      <c r="A37" s="16" t="s">
        <v>19</v>
      </c>
      <c r="B37" s="23">
        <v>2055</v>
      </c>
      <c r="C37" s="24">
        <v>19558</v>
      </c>
      <c r="D37" s="24">
        <v>7168</v>
      </c>
      <c r="E37" s="25">
        <v>6.5460000000000003</v>
      </c>
      <c r="F37" s="25">
        <v>0.24399999999999999</v>
      </c>
      <c r="G37" s="40"/>
      <c r="H37" s="41"/>
      <c r="I37" s="39"/>
      <c r="J37" s="39"/>
    </row>
    <row r="38" spans="1:10" ht="12.5" customHeight="1" x14ac:dyDescent="0.35">
      <c r="A38" s="16" t="s">
        <v>20</v>
      </c>
      <c r="B38" s="23">
        <v>2055</v>
      </c>
      <c r="C38" s="24">
        <v>73</v>
      </c>
      <c r="D38" s="24">
        <v>29</v>
      </c>
      <c r="E38" s="25">
        <v>1.6E-2</v>
      </c>
      <c r="F38" s="25">
        <v>8.0000000000000004E-4</v>
      </c>
      <c r="G38" s="40"/>
      <c r="H38" s="41"/>
      <c r="I38" s="39"/>
      <c r="J38" s="39"/>
    </row>
    <row r="39" spans="1:10" s="26" customFormat="1" ht="12.5" customHeight="1" x14ac:dyDescent="0.35">
      <c r="A39" s="56" t="s">
        <v>58</v>
      </c>
      <c r="B39" s="57"/>
      <c r="C39" s="58">
        <f>SUM(C30:C38)</f>
        <v>37129</v>
      </c>
      <c r="D39" s="58">
        <f t="shared" ref="D39:F39" si="2">SUM(D30:D38)</f>
        <v>13518</v>
      </c>
      <c r="E39" s="58">
        <f t="shared" si="2"/>
        <v>12.247</v>
      </c>
      <c r="F39" s="59">
        <f t="shared" si="2"/>
        <v>0.52683000000000002</v>
      </c>
      <c r="G39" s="42"/>
      <c r="H39" s="43"/>
      <c r="I39" s="44"/>
      <c r="J39" s="28"/>
    </row>
    <row r="40" spans="1:10" ht="12.5" customHeight="1" x14ac:dyDescent="0.35">
      <c r="A40" s="16" t="s">
        <v>12</v>
      </c>
      <c r="B40" s="23">
        <v>2070</v>
      </c>
      <c r="C40" s="24">
        <v>13579</v>
      </c>
      <c r="D40" s="24">
        <v>23588</v>
      </c>
      <c r="E40" s="25">
        <v>5.9950000000000001</v>
      </c>
      <c r="F40" s="25">
        <v>0.26</v>
      </c>
      <c r="G40" s="40"/>
      <c r="H40" s="41"/>
      <c r="I40" s="45"/>
      <c r="J40" s="34"/>
    </row>
    <row r="41" spans="1:10" ht="12.5" customHeight="1" x14ac:dyDescent="0.35">
      <c r="A41" s="16" t="s">
        <v>13</v>
      </c>
      <c r="B41" s="23">
        <v>2070</v>
      </c>
      <c r="C41" s="24">
        <v>242</v>
      </c>
      <c r="D41" s="24">
        <v>1120</v>
      </c>
      <c r="E41" s="25">
        <v>0.20599999999999999</v>
      </c>
      <c r="F41" s="25">
        <v>8.8000000000000005E-3</v>
      </c>
      <c r="G41" s="40"/>
      <c r="H41" s="41"/>
      <c r="I41" s="45"/>
      <c r="J41" s="34"/>
    </row>
    <row r="42" spans="1:10" ht="12.5" customHeight="1" x14ac:dyDescent="0.35">
      <c r="A42" s="16" t="s">
        <v>14</v>
      </c>
      <c r="B42" s="23">
        <v>2070</v>
      </c>
      <c r="C42" s="24">
        <v>3380</v>
      </c>
      <c r="D42" s="24">
        <v>5859</v>
      </c>
      <c r="E42" s="25">
        <v>1.587</v>
      </c>
      <c r="F42" s="25">
        <v>4.2099999999999999E-2</v>
      </c>
      <c r="G42" s="40"/>
      <c r="H42" s="41"/>
      <c r="I42" s="45"/>
      <c r="J42" s="34"/>
    </row>
    <row r="43" spans="1:10" ht="12.5" customHeight="1" x14ac:dyDescent="0.35">
      <c r="A43" s="16" t="s">
        <v>15</v>
      </c>
      <c r="B43" s="23">
        <v>2070</v>
      </c>
      <c r="C43" s="24">
        <v>776</v>
      </c>
      <c r="D43" s="24">
        <v>2247</v>
      </c>
      <c r="E43" s="25">
        <v>0.248</v>
      </c>
      <c r="F43" s="25">
        <v>1.7000000000000001E-2</v>
      </c>
      <c r="G43" s="40"/>
      <c r="H43" s="41"/>
      <c r="I43" s="45"/>
      <c r="J43" s="34"/>
    </row>
    <row r="44" spans="1:10" ht="12.5" customHeight="1" x14ac:dyDescent="0.35">
      <c r="A44" s="16" t="s">
        <v>16</v>
      </c>
      <c r="B44" s="23">
        <v>2070</v>
      </c>
      <c r="C44" s="24">
        <v>1785</v>
      </c>
      <c r="D44" s="24">
        <v>2734</v>
      </c>
      <c r="E44" s="25">
        <v>0.67800000000000005</v>
      </c>
      <c r="F44" s="25">
        <v>4.8000000000000001E-2</v>
      </c>
      <c r="G44" s="40"/>
      <c r="H44" s="41"/>
      <c r="I44" s="45"/>
      <c r="J44" s="34"/>
    </row>
    <row r="45" spans="1:10" ht="12.5" customHeight="1" x14ac:dyDescent="0.35">
      <c r="A45" s="16" t="s">
        <v>17</v>
      </c>
      <c r="B45" s="23">
        <v>2070</v>
      </c>
      <c r="C45" s="24">
        <v>850</v>
      </c>
      <c r="D45" s="24">
        <v>1307</v>
      </c>
      <c r="E45" s="25">
        <v>0.318</v>
      </c>
      <c r="F45" s="25">
        <v>3.4790000000000001E-2</v>
      </c>
      <c r="G45" s="40"/>
      <c r="H45" s="41"/>
      <c r="I45" s="45"/>
      <c r="J45" s="34"/>
    </row>
    <row r="46" spans="1:10" ht="12.5" customHeight="1" x14ac:dyDescent="0.35">
      <c r="A46" s="16" t="s">
        <v>18</v>
      </c>
      <c r="B46" s="23">
        <v>2070</v>
      </c>
      <c r="C46" s="24">
        <v>2938</v>
      </c>
      <c r="D46" s="24">
        <v>4844</v>
      </c>
      <c r="E46" s="25">
        <v>1.127</v>
      </c>
      <c r="F46" s="25">
        <v>5.0999999999999997E-2</v>
      </c>
      <c r="G46" s="40"/>
      <c r="H46" s="41"/>
      <c r="I46" s="45"/>
      <c r="J46" s="34"/>
    </row>
    <row r="47" spans="1:10" ht="12.5" customHeight="1" x14ac:dyDescent="0.35">
      <c r="A47" s="16" t="s">
        <v>19</v>
      </c>
      <c r="B47" s="23">
        <v>2070</v>
      </c>
      <c r="C47" s="24">
        <v>31221</v>
      </c>
      <c r="D47" s="24">
        <v>69906</v>
      </c>
      <c r="E47" s="25">
        <v>17.175999999999998</v>
      </c>
      <c r="F47" s="25">
        <v>0.53300000000000003</v>
      </c>
      <c r="G47" s="40"/>
      <c r="H47" s="41"/>
      <c r="I47" s="45"/>
      <c r="J47" s="34"/>
    </row>
    <row r="48" spans="1:10" ht="12.5" customHeight="1" x14ac:dyDescent="0.35">
      <c r="A48" s="16" t="s">
        <v>20</v>
      </c>
      <c r="B48" s="23">
        <v>2070</v>
      </c>
      <c r="C48" s="24">
        <v>346</v>
      </c>
      <c r="D48" s="24">
        <v>716</v>
      </c>
      <c r="E48" s="25">
        <v>0.28499999999999998</v>
      </c>
      <c r="F48" s="25">
        <v>1.2E-2</v>
      </c>
      <c r="G48" s="40"/>
      <c r="H48" s="41"/>
      <c r="I48" s="45"/>
      <c r="J48" s="34"/>
    </row>
    <row r="49" spans="1:10" ht="12.5" customHeight="1" x14ac:dyDescent="0.35">
      <c r="A49" s="56" t="s">
        <v>59</v>
      </c>
      <c r="B49" s="57"/>
      <c r="C49" s="58">
        <f>SUM(C40:C48)</f>
        <v>55117</v>
      </c>
      <c r="D49" s="58">
        <f t="shared" ref="D49" si="3">SUM(D40:D48)</f>
        <v>112321</v>
      </c>
      <c r="E49" s="59">
        <f t="shared" ref="E49" si="4">SUM(E40:E48)</f>
        <v>27.62</v>
      </c>
      <c r="F49" s="59">
        <f t="shared" ref="F49" si="5">SUM(F40:F48)</f>
        <v>1.0066899999999999</v>
      </c>
      <c r="G49" s="42"/>
      <c r="H49" s="46"/>
      <c r="I49" s="44"/>
      <c r="J49" s="34"/>
    </row>
    <row r="50" spans="1:10" ht="12.5" customHeight="1" x14ac:dyDescent="0.35">
      <c r="A50" s="16" t="s">
        <v>12</v>
      </c>
      <c r="B50" s="23">
        <v>2080</v>
      </c>
      <c r="C50" s="24">
        <v>14281</v>
      </c>
      <c r="D50" s="24">
        <v>24810</v>
      </c>
      <c r="E50" s="25">
        <v>7.6340000000000003</v>
      </c>
      <c r="F50" s="25">
        <v>0.311</v>
      </c>
      <c r="G50" s="40"/>
      <c r="H50" s="41"/>
      <c r="I50" s="45"/>
      <c r="J50" s="34"/>
    </row>
    <row r="51" spans="1:10" ht="12.5" customHeight="1" x14ac:dyDescent="0.35">
      <c r="A51" s="16" t="s">
        <v>13</v>
      </c>
      <c r="B51" s="23">
        <v>2080</v>
      </c>
      <c r="C51" s="24">
        <v>342</v>
      </c>
      <c r="D51" s="24">
        <v>1592</v>
      </c>
      <c r="E51" s="25">
        <v>0.315</v>
      </c>
      <c r="F51" s="25">
        <v>1.34E-2</v>
      </c>
      <c r="G51" s="40"/>
      <c r="H51" s="41"/>
      <c r="I51" s="45"/>
      <c r="J51" s="34"/>
    </row>
    <row r="52" spans="1:10" ht="12.5" customHeight="1" x14ac:dyDescent="0.35">
      <c r="A52" s="16" t="s">
        <v>14</v>
      </c>
      <c r="B52" s="23">
        <v>2080</v>
      </c>
      <c r="C52" s="24">
        <v>3433</v>
      </c>
      <c r="D52" s="24">
        <v>5954</v>
      </c>
      <c r="E52" s="25">
        <v>1.964</v>
      </c>
      <c r="F52" s="25">
        <v>4.9000000000000002E-2</v>
      </c>
      <c r="G52" s="40"/>
      <c r="H52" s="41"/>
      <c r="I52" s="45"/>
      <c r="J52" s="34"/>
    </row>
    <row r="53" spans="1:10" ht="12.5" customHeight="1" x14ac:dyDescent="0.35">
      <c r="A53" s="16" t="s">
        <v>15</v>
      </c>
      <c r="B53" s="23">
        <v>2080</v>
      </c>
      <c r="C53" s="24">
        <v>806</v>
      </c>
      <c r="D53" s="24">
        <v>2510</v>
      </c>
      <c r="E53" s="25">
        <v>0.311</v>
      </c>
      <c r="F53" s="25">
        <v>1.9E-2</v>
      </c>
      <c r="G53" s="40"/>
      <c r="H53" s="41"/>
      <c r="I53" s="45"/>
      <c r="J53" s="34"/>
    </row>
    <row r="54" spans="1:10" ht="12.5" customHeight="1" x14ac:dyDescent="0.35">
      <c r="A54" s="16" t="s">
        <v>16</v>
      </c>
      <c r="B54" s="23">
        <v>2080</v>
      </c>
      <c r="C54" s="24">
        <v>1765</v>
      </c>
      <c r="D54" s="24">
        <v>2733</v>
      </c>
      <c r="E54" s="25">
        <v>0.82199999999999995</v>
      </c>
      <c r="F54" s="25">
        <v>5.5E-2</v>
      </c>
      <c r="G54" s="40"/>
      <c r="H54" s="41"/>
      <c r="I54" s="45"/>
      <c r="J54" s="34"/>
    </row>
    <row r="55" spans="1:10" ht="12.5" customHeight="1" x14ac:dyDescent="0.35">
      <c r="A55" s="16" t="s">
        <v>17</v>
      </c>
      <c r="B55" s="23">
        <v>2080</v>
      </c>
      <c r="C55" s="24">
        <v>842</v>
      </c>
      <c r="D55" s="24">
        <v>1348</v>
      </c>
      <c r="E55" s="25">
        <v>0.379</v>
      </c>
      <c r="F55" s="25">
        <v>3.9140000000000001E-2</v>
      </c>
      <c r="G55" s="40"/>
      <c r="H55" s="41"/>
      <c r="I55" s="45"/>
      <c r="J55" s="34"/>
    </row>
    <row r="56" spans="1:10" ht="12.5" customHeight="1" x14ac:dyDescent="0.35">
      <c r="A56" s="16" t="s">
        <v>18</v>
      </c>
      <c r="B56" s="23">
        <v>2080</v>
      </c>
      <c r="C56" s="24">
        <v>2895</v>
      </c>
      <c r="D56" s="24">
        <v>5218</v>
      </c>
      <c r="E56" s="25">
        <v>1.3520000000000001</v>
      </c>
      <c r="F56" s="25">
        <v>5.8000000000000003E-2</v>
      </c>
      <c r="G56" s="40"/>
      <c r="H56" s="41"/>
      <c r="I56" s="45"/>
      <c r="J56" s="34"/>
    </row>
    <row r="57" spans="1:10" ht="12.5" customHeight="1" x14ac:dyDescent="0.35">
      <c r="A57" s="16" t="s">
        <v>19</v>
      </c>
      <c r="B57" s="23">
        <v>2080</v>
      </c>
      <c r="C57" s="24">
        <v>34323</v>
      </c>
      <c r="D57" s="24">
        <v>82270</v>
      </c>
      <c r="E57" s="25">
        <v>23.504999999999999</v>
      </c>
      <c r="F57" s="25">
        <v>0.68300000000000005</v>
      </c>
      <c r="G57" s="40"/>
      <c r="H57" s="41"/>
      <c r="I57" s="45"/>
      <c r="J57" s="34"/>
    </row>
    <row r="58" spans="1:10" ht="12.5" customHeight="1" x14ac:dyDescent="0.35">
      <c r="A58" s="16" t="s">
        <v>20</v>
      </c>
      <c r="B58" s="23">
        <v>2080</v>
      </c>
      <c r="C58" s="24">
        <v>370</v>
      </c>
      <c r="D58" s="24">
        <v>835</v>
      </c>
      <c r="E58" s="25">
        <v>0.38900000000000001</v>
      </c>
      <c r="F58" s="25">
        <v>1.5299999999999999E-2</v>
      </c>
      <c r="G58" s="40"/>
      <c r="H58" s="41"/>
      <c r="I58" s="45"/>
      <c r="J58" s="34"/>
    </row>
    <row r="59" spans="1:10" ht="12.5" customHeight="1" x14ac:dyDescent="0.35">
      <c r="A59" s="56" t="s">
        <v>60</v>
      </c>
      <c r="B59" s="57"/>
      <c r="C59" s="58">
        <f>SUM(C50:C58)</f>
        <v>59057</v>
      </c>
      <c r="D59" s="58">
        <f t="shared" ref="D59" si="6">SUM(D50:D58)</f>
        <v>127270</v>
      </c>
      <c r="E59" s="59">
        <f t="shared" ref="E59" si="7">SUM(E50:E58)</f>
        <v>36.670999999999999</v>
      </c>
      <c r="F59" s="59"/>
      <c r="G59" s="1"/>
      <c r="H59" s="1"/>
      <c r="I59" s="1"/>
      <c r="J59" s="1"/>
    </row>
    <row r="60" spans="1:10" ht="12.5" customHeight="1" x14ac:dyDescent="0.35">
      <c r="A60" s="27"/>
      <c r="B60" s="35"/>
      <c r="C60" s="36"/>
      <c r="D60" s="36"/>
      <c r="E60" s="37"/>
      <c r="F60" s="37"/>
      <c r="G60" s="1"/>
      <c r="H60" s="1"/>
      <c r="I60" s="1"/>
      <c r="J60" s="1"/>
    </row>
    <row r="61" spans="1:10" ht="16" x14ac:dyDescent="0.35">
      <c r="A61" s="9" t="s">
        <v>29</v>
      </c>
      <c r="B61" s="9"/>
      <c r="C61" s="9"/>
      <c r="D61" s="9"/>
      <c r="E61" s="9"/>
      <c r="F61" s="1"/>
      <c r="G61" s="1"/>
      <c r="H61" s="1"/>
      <c r="I61" s="1"/>
      <c r="J61" s="1"/>
    </row>
    <row r="62" spans="1:10" ht="29" x14ac:dyDescent="0.35">
      <c r="A62" s="11" t="s">
        <v>2</v>
      </c>
      <c r="B62" s="19" t="s">
        <v>55</v>
      </c>
      <c r="C62" s="18" t="s">
        <v>27</v>
      </c>
      <c r="D62" s="19" t="s">
        <v>30</v>
      </c>
      <c r="E62" s="19" t="s">
        <v>31</v>
      </c>
      <c r="F62" s="1"/>
      <c r="G62" s="1"/>
      <c r="H62" s="1"/>
      <c r="I62" s="1"/>
      <c r="J62" s="1"/>
    </row>
    <row r="63" spans="1:10" ht="12.5" customHeight="1" x14ac:dyDescent="0.35">
      <c r="A63" s="12" t="s">
        <v>12</v>
      </c>
      <c r="B63" s="13">
        <v>6.34</v>
      </c>
      <c r="C63" s="17" t="s">
        <v>28</v>
      </c>
      <c r="D63" s="14">
        <v>14281</v>
      </c>
      <c r="E63" s="15">
        <v>2080</v>
      </c>
      <c r="F63" s="1"/>
      <c r="G63" s="1"/>
      <c r="H63" s="1"/>
      <c r="I63" s="1"/>
      <c r="J63" s="1"/>
    </row>
    <row r="64" spans="1:10" ht="12.5" customHeight="1" x14ac:dyDescent="0.35">
      <c r="A64" s="12" t="s">
        <v>13</v>
      </c>
      <c r="B64" s="13">
        <v>0.14599999999999999</v>
      </c>
      <c r="C64" s="17" t="s">
        <v>28</v>
      </c>
      <c r="D64" s="14">
        <v>342</v>
      </c>
      <c r="E64" s="15">
        <v>2080</v>
      </c>
      <c r="F64" s="1"/>
      <c r="G64" s="1"/>
      <c r="H64" s="1"/>
      <c r="I64" s="1"/>
      <c r="J64" s="1"/>
    </row>
    <row r="65" spans="1:10" ht="12.5" customHeight="1" x14ac:dyDescent="0.35">
      <c r="A65" s="12" t="s">
        <v>14</v>
      </c>
      <c r="B65" s="13">
        <v>1.02</v>
      </c>
      <c r="C65" s="17" t="s">
        <v>28</v>
      </c>
      <c r="D65" s="14">
        <v>3441</v>
      </c>
      <c r="E65" s="15">
        <v>2076</v>
      </c>
      <c r="F65" s="1"/>
      <c r="G65" s="1"/>
      <c r="H65" s="1"/>
      <c r="I65" s="1"/>
      <c r="J65" s="1"/>
    </row>
    <row r="66" spans="1:10" ht="12.5" customHeight="1" x14ac:dyDescent="0.35">
      <c r="A66" s="12" t="s">
        <v>15</v>
      </c>
      <c r="B66" s="13">
        <v>0.3609</v>
      </c>
      <c r="C66" s="17" t="s">
        <v>28</v>
      </c>
      <c r="D66" s="14">
        <v>814</v>
      </c>
      <c r="E66" s="15">
        <v>2076</v>
      </c>
      <c r="F66" s="1"/>
      <c r="G66" s="1"/>
      <c r="H66" s="1"/>
      <c r="I66" s="1"/>
      <c r="J66" s="1"/>
    </row>
    <row r="67" spans="1:10" ht="12.5" customHeight="1" x14ac:dyDescent="0.35">
      <c r="A67" s="12" t="s">
        <v>16</v>
      </c>
      <c r="B67" s="13">
        <v>1.2</v>
      </c>
      <c r="C67" s="17" t="s">
        <v>28</v>
      </c>
      <c r="D67" s="14">
        <v>1792</v>
      </c>
      <c r="E67" s="15">
        <v>2073</v>
      </c>
      <c r="F67" s="1"/>
      <c r="G67" s="1"/>
      <c r="H67" s="1"/>
      <c r="I67" s="1"/>
      <c r="J67" s="1"/>
    </row>
    <row r="68" spans="1:10" ht="12.5" customHeight="1" x14ac:dyDescent="0.35">
      <c r="A68" s="12" t="s">
        <v>17</v>
      </c>
      <c r="B68" s="13">
        <v>0.87309999999999999</v>
      </c>
      <c r="C68" s="17" t="s">
        <v>28</v>
      </c>
      <c r="D68" s="14">
        <v>852</v>
      </c>
      <c r="E68" s="15">
        <v>2071</v>
      </c>
      <c r="F68" s="1"/>
      <c r="G68" s="1"/>
      <c r="H68" s="1"/>
      <c r="I68" s="1"/>
      <c r="J68" s="1"/>
    </row>
    <row r="69" spans="1:10" ht="12.5" customHeight="1" x14ac:dyDescent="0.35">
      <c r="A69" s="12" t="s">
        <v>18</v>
      </c>
      <c r="B69" s="13">
        <v>1.26</v>
      </c>
      <c r="C69" s="17" t="s">
        <v>28</v>
      </c>
      <c r="D69" s="14">
        <v>2952</v>
      </c>
      <c r="E69" s="15">
        <v>2073</v>
      </c>
      <c r="F69" s="1"/>
      <c r="G69" s="1"/>
      <c r="H69" s="1"/>
      <c r="I69" s="1"/>
      <c r="J69" s="1"/>
    </row>
    <row r="70" spans="1:10" ht="12.5" customHeight="1" x14ac:dyDescent="0.35">
      <c r="A70" s="12" t="s">
        <v>19</v>
      </c>
      <c r="B70" s="13">
        <v>12.28</v>
      </c>
      <c r="C70" s="17" t="s">
        <v>28</v>
      </c>
      <c r="D70" s="14">
        <v>34323</v>
      </c>
      <c r="E70" s="15">
        <v>2080</v>
      </c>
      <c r="F70" s="1"/>
      <c r="G70" s="1"/>
      <c r="H70" s="1"/>
      <c r="I70" s="1"/>
      <c r="J70" s="1"/>
    </row>
    <row r="71" spans="1:10" ht="12.5" customHeight="1" x14ac:dyDescent="0.35">
      <c r="A71" s="12" t="s">
        <v>20</v>
      </c>
      <c r="B71" s="13">
        <v>0.2465</v>
      </c>
      <c r="C71" s="17" t="s">
        <v>28</v>
      </c>
      <c r="D71" s="14">
        <v>371</v>
      </c>
      <c r="E71" s="15">
        <v>2079</v>
      </c>
      <c r="F71" s="1"/>
      <c r="G71" s="1"/>
      <c r="H71" s="1"/>
      <c r="I71" s="1"/>
      <c r="J71" s="1"/>
    </row>
    <row r="72" spans="1:10" ht="12.5" customHeight="1" x14ac:dyDescent="0.35">
      <c r="A72" s="51" t="s">
        <v>57</v>
      </c>
      <c r="B72" s="52">
        <f>SUM(B63:B71)</f>
        <v>23.726500000000001</v>
      </c>
      <c r="C72" s="53"/>
      <c r="D72" s="54">
        <f>SUM(D63:D71)</f>
        <v>59168</v>
      </c>
      <c r="E72" s="55"/>
      <c r="F72" s="1"/>
      <c r="G72" s="1"/>
      <c r="H72" s="1"/>
      <c r="I72" s="1"/>
      <c r="J72" s="1"/>
    </row>
    <row r="73" spans="1:10" x14ac:dyDescent="0.35">
      <c r="A73" s="34"/>
      <c r="B73" s="34"/>
      <c r="C73" s="34"/>
      <c r="D73" s="34"/>
      <c r="E73" s="34"/>
      <c r="F73" s="1"/>
      <c r="G73" s="1"/>
      <c r="H73" s="1"/>
      <c r="I73" s="1"/>
      <c r="J73" s="1"/>
    </row>
    <row r="74" spans="1:10" ht="16" x14ac:dyDescent="0.35">
      <c r="A74" s="9" t="s">
        <v>32</v>
      </c>
      <c r="B74" s="9"/>
      <c r="C74" s="9"/>
      <c r="D74" s="9"/>
      <c r="E74" s="9"/>
      <c r="F74" s="9"/>
      <c r="G74" s="9"/>
      <c r="H74" s="9"/>
      <c r="I74" s="9"/>
      <c r="J74" s="9"/>
    </row>
    <row r="75" spans="1:10" ht="26" customHeight="1" x14ac:dyDescent="0.35">
      <c r="A75" s="11" t="s">
        <v>33</v>
      </c>
      <c r="B75" s="19" t="s">
        <v>12</v>
      </c>
      <c r="C75" s="19" t="s">
        <v>13</v>
      </c>
      <c r="D75" s="19" t="s">
        <v>14</v>
      </c>
      <c r="E75" s="19" t="s">
        <v>15</v>
      </c>
      <c r="F75" s="19" t="s">
        <v>16</v>
      </c>
      <c r="G75" s="19" t="s">
        <v>17</v>
      </c>
      <c r="H75" s="19" t="s">
        <v>18</v>
      </c>
      <c r="I75" s="19" t="s">
        <v>19</v>
      </c>
      <c r="J75" s="19" t="s">
        <v>20</v>
      </c>
    </row>
    <row r="76" spans="1:10" ht="12.5" customHeight="1" x14ac:dyDescent="0.35">
      <c r="A76" s="16" t="s">
        <v>34</v>
      </c>
      <c r="B76" s="49">
        <v>0.1</v>
      </c>
      <c r="C76" s="49">
        <v>0.11700000000000001</v>
      </c>
      <c r="D76" s="49">
        <v>0.1346</v>
      </c>
      <c r="E76" s="49">
        <v>0.16</v>
      </c>
      <c r="F76" s="49">
        <v>0.15</v>
      </c>
      <c r="G76" s="49">
        <v>0.109</v>
      </c>
      <c r="H76" s="49">
        <v>0.13</v>
      </c>
      <c r="I76" s="49">
        <v>0.11899999999999999</v>
      </c>
      <c r="J76" s="49">
        <v>0.09</v>
      </c>
    </row>
    <row r="77" spans="1:10" ht="12.5" customHeight="1" x14ac:dyDescent="0.35">
      <c r="A77" s="16" t="s">
        <v>35</v>
      </c>
      <c r="B77" s="49">
        <v>0.09</v>
      </c>
      <c r="C77" s="49">
        <v>0.17</v>
      </c>
      <c r="D77" s="49">
        <v>9.2799999999999994E-2</v>
      </c>
      <c r="E77" s="49">
        <v>0.122</v>
      </c>
      <c r="F77" s="49">
        <v>0.08</v>
      </c>
      <c r="G77" s="49">
        <v>8.8999999999999996E-2</v>
      </c>
      <c r="H77" s="49">
        <v>0.09</v>
      </c>
      <c r="I77" s="49">
        <v>8.5999999999999993E-2</v>
      </c>
      <c r="J77" s="49">
        <v>0.14000000000000001</v>
      </c>
    </row>
    <row r="78" spans="1:10" ht="12.5" customHeight="1" x14ac:dyDescent="0.35">
      <c r="A78" s="16" t="s">
        <v>36</v>
      </c>
      <c r="B78" s="49">
        <v>0.08</v>
      </c>
      <c r="C78" s="49">
        <v>0.15</v>
      </c>
      <c r="D78" s="49">
        <v>7.3999999999999996E-2</v>
      </c>
      <c r="E78" s="49">
        <v>0.127</v>
      </c>
      <c r="F78" s="49">
        <v>7.0000000000000007E-2</v>
      </c>
      <c r="G78" s="49">
        <v>6.6000000000000003E-2</v>
      </c>
      <c r="H78" s="49">
        <v>0.06</v>
      </c>
      <c r="I78" s="49">
        <v>7.2999999999999995E-2</v>
      </c>
      <c r="J78" s="49">
        <v>0.1</v>
      </c>
    </row>
    <row r="79" spans="1:10" ht="12.5" customHeight="1" x14ac:dyDescent="0.35">
      <c r="A79" s="16" t="s">
        <v>37</v>
      </c>
      <c r="B79" s="49">
        <v>0.08</v>
      </c>
      <c r="C79" s="49">
        <v>7.8E-2</v>
      </c>
      <c r="D79" s="49">
        <v>7.3800000000000004E-2</v>
      </c>
      <c r="E79" s="49">
        <v>7.0999999999999994E-2</v>
      </c>
      <c r="F79" s="49">
        <v>0.08</v>
      </c>
      <c r="G79" s="49">
        <v>0.158</v>
      </c>
      <c r="H79" s="49">
        <v>0.1</v>
      </c>
      <c r="I79" s="49">
        <v>8.6999999999999994E-2</v>
      </c>
      <c r="J79" s="49"/>
    </row>
    <row r="80" spans="1:10" ht="12.5" customHeight="1" x14ac:dyDescent="0.35">
      <c r="A80" s="16" t="s">
        <v>38</v>
      </c>
      <c r="B80" s="49">
        <v>0.05</v>
      </c>
      <c r="C80" s="49">
        <v>0.111</v>
      </c>
      <c r="D80" s="49">
        <v>7.0699999999999999E-2</v>
      </c>
      <c r="E80" s="49">
        <v>0.08</v>
      </c>
      <c r="F80" s="49">
        <v>0.05</v>
      </c>
      <c r="G80" s="49">
        <v>4.1000000000000002E-2</v>
      </c>
      <c r="H80" s="49">
        <v>7.0000000000000007E-2</v>
      </c>
      <c r="I80" s="49">
        <v>9.4E-2</v>
      </c>
      <c r="J80" s="49">
        <v>0.08</v>
      </c>
    </row>
    <row r="81" spans="1:10" ht="12.5" customHeight="1" x14ac:dyDescent="0.35">
      <c r="A81" s="16" t="s">
        <v>39</v>
      </c>
      <c r="B81" s="49">
        <v>0.08</v>
      </c>
      <c r="C81" s="49">
        <v>7.8E-2</v>
      </c>
      <c r="D81" s="49">
        <v>7.1999999999999995E-2</v>
      </c>
      <c r="E81" s="49">
        <v>0.05</v>
      </c>
      <c r="F81" s="49">
        <v>0.09</v>
      </c>
      <c r="G81" s="49">
        <v>7.2999999999999995E-2</v>
      </c>
      <c r="H81" s="49">
        <v>0.11</v>
      </c>
      <c r="I81" s="49">
        <v>8.1000000000000003E-2</v>
      </c>
      <c r="J81" s="49">
        <v>0.12</v>
      </c>
    </row>
    <row r="82" spans="1:10" ht="12.5" customHeight="1" x14ac:dyDescent="0.35">
      <c r="A82" s="16" t="s">
        <v>40</v>
      </c>
      <c r="B82" s="49">
        <v>0.08</v>
      </c>
      <c r="C82" s="49"/>
      <c r="D82" s="49">
        <v>7.17E-2</v>
      </c>
      <c r="E82" s="49">
        <v>9.2999999999999999E-2</v>
      </c>
      <c r="F82" s="49">
        <v>0.06</v>
      </c>
      <c r="G82" s="49">
        <v>6.4000000000000001E-2</v>
      </c>
      <c r="H82" s="49">
        <v>0.06</v>
      </c>
      <c r="I82" s="49">
        <v>0.10199999999999999</v>
      </c>
      <c r="J82" s="49">
        <v>0.06</v>
      </c>
    </row>
    <row r="83" spans="1:10" ht="12.5" customHeight="1" x14ac:dyDescent="0.35">
      <c r="A83" s="16" t="s">
        <v>41</v>
      </c>
      <c r="B83" s="49">
        <v>0.08</v>
      </c>
      <c r="C83" s="49"/>
      <c r="D83" s="49">
        <v>7.9200000000000007E-2</v>
      </c>
      <c r="E83" s="49">
        <v>4.8000000000000001E-2</v>
      </c>
      <c r="F83" s="49">
        <v>0.08</v>
      </c>
      <c r="G83" s="49">
        <v>0.123</v>
      </c>
      <c r="H83" s="49">
        <v>7.0000000000000007E-2</v>
      </c>
      <c r="I83" s="49">
        <v>4.2000000000000003E-2</v>
      </c>
      <c r="J83" s="49"/>
    </row>
    <row r="84" spans="1:10" ht="12.5" customHeight="1" x14ac:dyDescent="0.35">
      <c r="A84" s="16" t="s">
        <v>42</v>
      </c>
      <c r="B84" s="49">
        <v>7.0000000000000007E-2</v>
      </c>
      <c r="C84" s="49">
        <v>8.4000000000000005E-2</v>
      </c>
      <c r="D84" s="49">
        <v>6.8500000000000005E-2</v>
      </c>
      <c r="E84" s="49">
        <v>4.9000000000000002E-2</v>
      </c>
      <c r="F84" s="49">
        <v>0.09</v>
      </c>
      <c r="G84" s="49">
        <v>6.2E-2</v>
      </c>
      <c r="H84" s="49">
        <v>0.08</v>
      </c>
      <c r="I84" s="49">
        <v>0.05</v>
      </c>
      <c r="J84" s="49">
        <v>0.08</v>
      </c>
    </row>
    <row r="85" spans="1:10" ht="12.5" customHeight="1" x14ac:dyDescent="0.35">
      <c r="A85" s="16" t="s">
        <v>43</v>
      </c>
      <c r="B85" s="49">
        <v>0.03</v>
      </c>
      <c r="C85" s="49">
        <v>5.2999999999999999E-2</v>
      </c>
      <c r="D85" s="49">
        <v>5.7500000000000002E-2</v>
      </c>
      <c r="E85" s="49">
        <v>5.7000000000000002E-2</v>
      </c>
      <c r="F85" s="49">
        <v>0.04</v>
      </c>
      <c r="G85" s="49">
        <v>4.1000000000000002E-2</v>
      </c>
      <c r="H85" s="49">
        <v>0.05</v>
      </c>
      <c r="I85" s="49">
        <v>8.3000000000000004E-2</v>
      </c>
      <c r="J85" s="49">
        <v>0.15</v>
      </c>
    </row>
    <row r="86" spans="1:10" ht="12.5" customHeight="1" x14ac:dyDescent="0.35">
      <c r="A86" s="16" t="s">
        <v>44</v>
      </c>
      <c r="B86" s="49">
        <v>7.0000000000000007E-2</v>
      </c>
      <c r="C86" s="49">
        <v>4.4999999999999998E-2</v>
      </c>
      <c r="D86" s="49">
        <v>5.3999999999999999E-2</v>
      </c>
      <c r="E86" s="49"/>
      <c r="F86" s="49">
        <v>7.0000000000000007E-2</v>
      </c>
      <c r="G86" s="49">
        <v>3.9E-2</v>
      </c>
      <c r="H86" s="49">
        <v>0.05</v>
      </c>
      <c r="I86" s="49">
        <v>0.05</v>
      </c>
      <c r="J86" s="49">
        <v>0.04</v>
      </c>
    </row>
    <row r="87" spans="1:10" ht="12.5" customHeight="1" x14ac:dyDescent="0.35">
      <c r="A87" s="16" t="s">
        <v>45</v>
      </c>
      <c r="B87" s="49">
        <v>0.06</v>
      </c>
      <c r="C87" s="49"/>
      <c r="D87" s="49">
        <v>5.74E-2</v>
      </c>
      <c r="E87" s="49"/>
      <c r="F87" s="49">
        <v>0.06</v>
      </c>
      <c r="G87" s="49">
        <v>0.06</v>
      </c>
      <c r="H87" s="49"/>
      <c r="I87" s="49">
        <v>2.4E-2</v>
      </c>
      <c r="J87" s="49">
        <v>0.03</v>
      </c>
    </row>
    <row r="88" spans="1:10" ht="12.5" customHeight="1" x14ac:dyDescent="0.35">
      <c r="A88" s="16" t="s">
        <v>46</v>
      </c>
      <c r="B88" s="49">
        <v>0.02</v>
      </c>
      <c r="C88" s="49">
        <v>2.5000000000000001E-2</v>
      </c>
      <c r="D88" s="49"/>
      <c r="E88" s="49"/>
      <c r="F88" s="49"/>
      <c r="G88" s="49">
        <v>2.3E-2</v>
      </c>
      <c r="H88" s="49">
        <v>0.02</v>
      </c>
      <c r="I88" s="49">
        <v>2.5999999999999999E-2</v>
      </c>
      <c r="J88" s="49">
        <v>0.02</v>
      </c>
    </row>
    <row r="89" spans="1:10" ht="12.5" customHeight="1" x14ac:dyDescent="0.35">
      <c r="A89" s="16" t="s">
        <v>47</v>
      </c>
      <c r="B89" s="49"/>
      <c r="C89" s="49"/>
      <c r="D89" s="49">
        <v>2.64E-2</v>
      </c>
      <c r="E89" s="49">
        <v>2.5999999999999999E-2</v>
      </c>
      <c r="F89" s="49"/>
      <c r="G89" s="49">
        <v>1.9E-2</v>
      </c>
      <c r="H89" s="49">
        <v>0.02</v>
      </c>
      <c r="I89" s="49">
        <v>3.2000000000000001E-2</v>
      </c>
      <c r="J89" s="49">
        <v>0.02</v>
      </c>
    </row>
    <row r="90" spans="1:10" ht="12.5" customHeight="1" x14ac:dyDescent="0.35">
      <c r="A90" s="16" t="s">
        <v>48</v>
      </c>
      <c r="B90" s="49">
        <v>0.02</v>
      </c>
      <c r="C90" s="49"/>
      <c r="D90" s="49"/>
      <c r="E90" s="49"/>
      <c r="F90" s="49"/>
      <c r="G90" s="49"/>
      <c r="H90" s="49"/>
      <c r="I90" s="49">
        <v>2.1000000000000001E-2</v>
      </c>
      <c r="J90" s="49"/>
    </row>
    <row r="91" spans="1:10" ht="12.5" customHeight="1" x14ac:dyDescent="0.35">
      <c r="A91" s="16" t="s">
        <v>49</v>
      </c>
      <c r="B91" s="49"/>
      <c r="C91" s="49"/>
      <c r="D91" s="49"/>
      <c r="E91" s="49">
        <v>0.02</v>
      </c>
      <c r="F91" s="49"/>
      <c r="G91" s="49"/>
      <c r="H91" s="49"/>
      <c r="I91" s="49"/>
      <c r="J91" s="49"/>
    </row>
    <row r="92" spans="1:10" ht="12.5" customHeight="1" x14ac:dyDescent="0.35">
      <c r="A92" s="16" t="s">
        <v>50</v>
      </c>
      <c r="B92" s="49">
        <v>0.09</v>
      </c>
      <c r="C92" s="49">
        <v>8.5000000000000006E-2</v>
      </c>
      <c r="D92" s="49">
        <v>6.7400000000000002E-2</v>
      </c>
      <c r="E92" s="49">
        <v>9.7000000000000003E-2</v>
      </c>
      <c r="F92" s="49">
        <v>0.08</v>
      </c>
      <c r="G92" s="49">
        <v>3.3000000000000002E-2</v>
      </c>
      <c r="H92" s="49">
        <v>0.04</v>
      </c>
      <c r="I92" s="49">
        <v>0.01</v>
      </c>
      <c r="J92" s="49">
        <v>7.0000000000000007E-2</v>
      </c>
    </row>
    <row r="93" spans="1:10" x14ac:dyDescent="0.35">
      <c r="A93" s="1"/>
      <c r="B93" s="50"/>
      <c r="C93" s="1"/>
      <c r="D93" s="1"/>
      <c r="E93" s="1"/>
      <c r="F93" s="1"/>
      <c r="G93" s="1"/>
      <c r="H93" s="1"/>
      <c r="I93" s="1"/>
      <c r="J93" s="1"/>
    </row>
    <row r="106" spans="1:10" ht="24" customHeight="1" x14ac:dyDescent="0.35">
      <c r="A106" s="10" t="s">
        <v>54</v>
      </c>
      <c r="B106" s="10"/>
      <c r="C106" s="10"/>
      <c r="D106" s="10"/>
      <c r="E106" s="10"/>
      <c r="F106" s="10"/>
      <c r="G106" s="10"/>
      <c r="H106" s="10"/>
      <c r="I106" s="10"/>
      <c r="J106" s="10"/>
    </row>
    <row r="107" spans="1:10" ht="24" customHeight="1" x14ac:dyDescent="0.35">
      <c r="A107" s="10"/>
      <c r="B107" s="10"/>
      <c r="C107" s="10"/>
      <c r="D107" s="10"/>
      <c r="E107" s="10"/>
      <c r="F107" s="10"/>
      <c r="G107" s="10"/>
      <c r="H107" s="10"/>
      <c r="I107" s="10"/>
      <c r="J107" s="10"/>
    </row>
    <row r="108" spans="1:10" ht="24" customHeight="1" x14ac:dyDescent="0.35">
      <c r="A108" s="10"/>
      <c r="B108" s="10"/>
      <c r="C108" s="10"/>
      <c r="D108" s="10"/>
      <c r="E108" s="10"/>
      <c r="F108" s="10"/>
      <c r="G108" s="10"/>
      <c r="H108" s="10"/>
      <c r="I108" s="10"/>
      <c r="J108" s="10"/>
    </row>
  </sheetData>
  <sortState xmlns:xlrd2="http://schemas.microsoft.com/office/spreadsheetml/2017/richdata2" ref="A30:I58">
    <sortCondition ref="B30:B58"/>
    <sortCondition ref="A30:A58"/>
  </sortState>
  <mergeCells count="15">
    <mergeCell ref="A106:J108"/>
    <mergeCell ref="I29:J29"/>
    <mergeCell ref="I30:J30"/>
    <mergeCell ref="I31:J31"/>
    <mergeCell ref="I32:J32"/>
    <mergeCell ref="I33:J33"/>
    <mergeCell ref="I34:J34"/>
    <mergeCell ref="I35:J35"/>
    <mergeCell ref="I36:J36"/>
    <mergeCell ref="I37:J37"/>
    <mergeCell ref="I38:J38"/>
    <mergeCell ref="A1:J1"/>
    <mergeCell ref="A3:J3"/>
    <mergeCell ref="A61:E61"/>
    <mergeCell ref="A74:J7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Nine-State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Kiely - Ports-to-Plains Alliance</dc:creator>
  <cp:lastModifiedBy>Joe Kiely</cp:lastModifiedBy>
  <dcterms:created xsi:type="dcterms:W3CDTF">2026-09-05T22:26:41Z</dcterms:created>
  <dcterms:modified xsi:type="dcterms:W3CDTF">2026-09-05T22:26:41Z</dcterms:modified>
</cp:coreProperties>
</file>